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3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<sst xmlns="http://schemas.openxmlformats.org/spreadsheetml/2006/main" count="21" uniqueCount="21">
  <si>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Tensometria elektrooporowa - belka zginana</t>
  </si>
  <si>
    <t>Geometria belki</t>
  </si>
  <si>
    <t>rozpiętość przęsła, [m]</t>
  </si>
  <si>
    <t>przewieszenie, [m]</t>
  </si>
  <si>
    <t>wysokość przekroju, [m]</t>
  </si>
  <si>
    <t>szerokość przekroju, [m]</t>
  </si>
  <si>
    <t>Pomiary</t>
  </si>
  <si>
    <r>
      <t>P</t>
    </r>
    <r>
      <rPr>
        <sz val="10"/>
        <rFont val="Times New Roman"/>
        <family val="1"/>
      </rPr>
      <t xml:space="preserve"> [N]</t>
    </r>
  </si>
  <si>
    <t>tens.1</t>
  </si>
  <si>
    <t>tens.2</t>
  </si>
  <si>
    <t>tens.3</t>
  </si>
  <si>
    <t>tens.4</t>
  </si>
  <si>
    <t>różnice odczytów</t>
  </si>
  <si>
    <t>wartość średnia</t>
  </si>
  <si>
    <t>odchylenie średnie odkształceń</t>
  </si>
  <si>
    <r>
      <t xml:space="preserve">wartość średnia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, [GPa]</t>
    </r>
  </si>
  <si>
    <r>
      <t xml:space="preserve">odchylenie średnie </t>
    </r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>, [GPa]</t>
    </r>
  </si>
  <si>
    <t>przedział ufności</t>
  </si>
  <si>
    <t>Moduł sprężystości podłużnej Younga zawiera się w granicach</t>
  </si>
  <si>
    <t>średnio</t>
  </si>
  <si>
    <t>[GPa]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</si>
</sst>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Times New Roman"/>
      <family val="0"/>
    </font>
    <font>
      <sz val="26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3" sqref="D3"/>
    </sheetView>
  </sheetViews>
  <sheetFormatPr defaultColWidth="9.33203125" defaultRowHeight="12.75"/>
  <cols>
    <col min="1" max="2" width="9.33203125" style="2" customWidth="1"/>
    <col min="3" max="3" width="9" style="2" customWidth="1"/>
    <col min="4" max="4" width="9.33203125" style="2" customWidth="1"/>
    <col min="5" max="5" width="9" style="2" customWidth="1"/>
    <col min="6" max="16384" width="9.33203125" style="2" customWidth="1"/>
  </cols>
  <sheetData>
    <row r="1" ht="33">
      <c r="A1" s="1" t="s">
        <v>0</v>
      </c>
    </row>
    <row r="2" ht="12.75">
      <c r="A2" s="2" t="s">
        <v>1</v>
      </c>
    </row>
    <row r="3" spans="1:4" ht="12.75">
      <c r="A3" s="2" t="s">
        <v>2</v>
      </c>
      <c r="D3" s="6">
        <v>1</v>
      </c>
    </row>
    <row r="4" spans="1:4" ht="12.75">
      <c r="A4" s="2" t="s">
        <v>3</v>
      </c>
      <c r="D4" s="6">
        <v>0.2</v>
      </c>
    </row>
    <row r="5" spans="1:4" ht="12.75">
      <c r="A5" s="2" t="s">
        <v>5</v>
      </c>
      <c r="D5" s="6">
        <v>0.03</v>
      </c>
    </row>
    <row r="6" spans="1:4" ht="12.75">
      <c r="A6" s="2" t="s">
        <v>4</v>
      </c>
      <c r="D6" s="6">
        <v>0.01</v>
      </c>
    </row>
    <row r="7" ht="12.75">
      <c r="A7" s="2" t="s">
        <v>6</v>
      </c>
    </row>
    <row r="8" spans="1:10" ht="12.75">
      <c r="A8" s="3" t="s">
        <v>7</v>
      </c>
      <c r="B8" s="2">
        <v>0</v>
      </c>
      <c r="C8" s="2">
        <v>19.62</v>
      </c>
      <c r="D8" s="2">
        <v>39.24</v>
      </c>
      <c r="E8" s="2">
        <v>58.86</v>
      </c>
      <c r="F8" s="2">
        <v>78.48</v>
      </c>
      <c r="G8" s="2">
        <v>58.86</v>
      </c>
      <c r="H8" s="2">
        <v>39.24</v>
      </c>
      <c r="I8" s="2">
        <v>19.62</v>
      </c>
      <c r="J8" s="2">
        <v>0</v>
      </c>
    </row>
    <row r="9" spans="1:10" ht="12.75">
      <c r="A9" s="2" t="s">
        <v>8</v>
      </c>
      <c r="B9" s="6">
        <v>0</v>
      </c>
      <c r="C9" s="6">
        <v>3.7E-05</v>
      </c>
      <c r="D9" s="6">
        <f>2*C9</f>
        <v>7.4E-05</v>
      </c>
      <c r="E9" s="6">
        <v>0.000111</v>
      </c>
      <c r="F9" s="6">
        <f>4*C9</f>
        <v>0.000148</v>
      </c>
      <c r="G9" s="6">
        <v>0.000121</v>
      </c>
      <c r="H9" s="6">
        <f>2*C9</f>
        <v>7.4E-05</v>
      </c>
      <c r="I9" s="6">
        <f>C9</f>
        <v>3.7E-05</v>
      </c>
      <c r="J9" s="6">
        <v>0</v>
      </c>
    </row>
    <row r="10" spans="1:10" ht="12.75">
      <c r="A10" s="2" t="s">
        <v>9</v>
      </c>
      <c r="B10" s="6">
        <v>0</v>
      </c>
      <c r="C10" s="6">
        <v>3.7E-05</v>
      </c>
      <c r="D10" s="6">
        <f>2*C10</f>
        <v>7.4E-05</v>
      </c>
      <c r="E10" s="6">
        <v>0.000111</v>
      </c>
      <c r="F10" s="6">
        <f>4*C10</f>
        <v>0.000148</v>
      </c>
      <c r="G10" s="6">
        <v>0.000121</v>
      </c>
      <c r="H10" s="6">
        <f>2*C10</f>
        <v>7.4E-05</v>
      </c>
      <c r="I10" s="6">
        <f>C10</f>
        <v>3.7E-05</v>
      </c>
      <c r="J10" s="6">
        <v>0</v>
      </c>
    </row>
    <row r="11" spans="1:10" ht="12.75">
      <c r="A11" s="2" t="s">
        <v>10</v>
      </c>
      <c r="B11" s="6">
        <v>0</v>
      </c>
      <c r="C11" s="6">
        <v>3.7E-05</v>
      </c>
      <c r="D11" s="6">
        <f>2*C11</f>
        <v>7.4E-05</v>
      </c>
      <c r="E11" s="6">
        <v>0.000111</v>
      </c>
      <c r="F11" s="6">
        <f>4*C11</f>
        <v>0.000148</v>
      </c>
      <c r="G11" s="6">
        <v>0.000121</v>
      </c>
      <c r="H11" s="6">
        <f>2*C11</f>
        <v>7.4E-05</v>
      </c>
      <c r="I11" s="6">
        <f>C11</f>
        <v>3.7E-05</v>
      </c>
      <c r="J11" s="6">
        <v>0</v>
      </c>
    </row>
    <row r="12" spans="1:10" ht="12.75">
      <c r="A12" s="2" t="s">
        <v>11</v>
      </c>
      <c r="B12" s="6">
        <v>0</v>
      </c>
      <c r="C12" s="6">
        <v>3.7E-05</v>
      </c>
      <c r="D12" s="6">
        <f>2*C12</f>
        <v>7.4E-05</v>
      </c>
      <c r="E12" s="6">
        <v>0.000111</v>
      </c>
      <c r="F12" s="6">
        <f>4*C12</f>
        <v>0.000148</v>
      </c>
      <c r="G12" s="6">
        <v>0.000121</v>
      </c>
      <c r="H12" s="6">
        <f>2*C12</f>
        <v>7.4E-05</v>
      </c>
      <c r="I12" s="6">
        <f>C12</f>
        <v>3.7E-05</v>
      </c>
      <c r="J12" s="6">
        <v>0</v>
      </c>
    </row>
    <row r="13" spans="1:10" ht="12.75">
      <c r="A13" s="2" t="s">
        <v>12</v>
      </c>
      <c r="C13" s="2">
        <f>ABS(B9-C9)</f>
        <v>3.7E-05</v>
      </c>
      <c r="D13" s="2">
        <f aca="true" t="shared" si="0" ref="D13:J13">ABS(C9-D9)</f>
        <v>3.7E-05</v>
      </c>
      <c r="E13" s="2">
        <f t="shared" si="0"/>
        <v>3.7000000000000005E-05</v>
      </c>
      <c r="F13" s="2">
        <f t="shared" si="0"/>
        <v>3.699999999999999E-05</v>
      </c>
      <c r="G13" s="2">
        <f t="shared" si="0"/>
        <v>2.6999999999999992E-05</v>
      </c>
      <c r="H13" s="2">
        <f t="shared" si="0"/>
        <v>4.7000000000000004E-05</v>
      </c>
      <c r="I13" s="2">
        <f t="shared" si="0"/>
        <v>3.7E-05</v>
      </c>
      <c r="J13" s="2">
        <f t="shared" si="0"/>
        <v>3.7E-05</v>
      </c>
    </row>
    <row r="14" spans="3:10" ht="12.75">
      <c r="C14" s="2">
        <f aca="true" t="shared" si="1" ref="C14:J16">ABS(B10-C10)</f>
        <v>3.7E-05</v>
      </c>
      <c r="D14" s="2">
        <f t="shared" si="1"/>
        <v>3.7E-05</v>
      </c>
      <c r="E14" s="2">
        <f t="shared" si="1"/>
        <v>3.7000000000000005E-05</v>
      </c>
      <c r="F14" s="2">
        <f t="shared" si="1"/>
        <v>3.699999999999999E-05</v>
      </c>
      <c r="G14" s="2">
        <f t="shared" si="1"/>
        <v>2.6999999999999992E-05</v>
      </c>
      <c r="H14" s="2">
        <f t="shared" si="1"/>
        <v>4.7000000000000004E-05</v>
      </c>
      <c r="I14" s="2">
        <f t="shared" si="1"/>
        <v>3.7E-05</v>
      </c>
      <c r="J14" s="2">
        <f t="shared" si="1"/>
        <v>3.7E-05</v>
      </c>
    </row>
    <row r="15" spans="3:10" ht="12.75">
      <c r="C15" s="2">
        <f t="shared" si="1"/>
        <v>3.7E-05</v>
      </c>
      <c r="D15" s="2">
        <f t="shared" si="1"/>
        <v>3.7E-05</v>
      </c>
      <c r="E15" s="2">
        <f t="shared" si="1"/>
        <v>3.7000000000000005E-05</v>
      </c>
      <c r="F15" s="2">
        <f t="shared" si="1"/>
        <v>3.699999999999999E-05</v>
      </c>
      <c r="G15" s="2">
        <f t="shared" si="1"/>
        <v>2.6999999999999992E-05</v>
      </c>
      <c r="H15" s="2">
        <f t="shared" si="1"/>
        <v>4.7000000000000004E-05</v>
      </c>
      <c r="I15" s="2">
        <f t="shared" si="1"/>
        <v>3.7E-05</v>
      </c>
      <c r="J15" s="2">
        <f t="shared" si="1"/>
        <v>3.7E-05</v>
      </c>
    </row>
    <row r="16" spans="3:10" ht="12.75">
      <c r="C16" s="2">
        <f t="shared" si="1"/>
        <v>3.7E-05</v>
      </c>
      <c r="D16" s="2">
        <f t="shared" si="1"/>
        <v>3.7E-05</v>
      </c>
      <c r="E16" s="2">
        <f t="shared" si="1"/>
        <v>3.7000000000000005E-05</v>
      </c>
      <c r="F16" s="2">
        <f t="shared" si="1"/>
        <v>3.699999999999999E-05</v>
      </c>
      <c r="G16" s="2">
        <f t="shared" si="1"/>
        <v>2.6999999999999992E-05</v>
      </c>
      <c r="H16" s="2">
        <f t="shared" si="1"/>
        <v>4.7000000000000004E-05</v>
      </c>
      <c r="I16" s="2">
        <f t="shared" si="1"/>
        <v>3.7E-05</v>
      </c>
      <c r="J16" s="2">
        <f t="shared" si="1"/>
        <v>3.7E-05</v>
      </c>
    </row>
    <row r="17" spans="1:3" ht="12.75">
      <c r="A17" s="2" t="s">
        <v>13</v>
      </c>
      <c r="C17" s="2">
        <f>AVERAGE(C13:J16)</f>
        <v>3.699999999999999E-05</v>
      </c>
    </row>
    <row r="18" spans="3:10" ht="12.75">
      <c r="C18" s="2">
        <f>(C13-$C$17)^2</f>
        <v>4.591774807899561E-41</v>
      </c>
      <c r="D18" s="2">
        <f aca="true" t="shared" si="2" ref="D18:J18">(D13-$C$17)^2</f>
        <v>4.591774807899561E-41</v>
      </c>
      <c r="E18" s="2">
        <f t="shared" si="2"/>
        <v>1.8367099231598242E-40</v>
      </c>
      <c r="F18" s="2">
        <f t="shared" si="2"/>
        <v>0</v>
      </c>
      <c r="G18" s="2">
        <f t="shared" si="2"/>
        <v>9.999999999999998E-11</v>
      </c>
      <c r="H18" s="2">
        <f t="shared" si="2"/>
        <v>1.0000000000000025E-10</v>
      </c>
      <c r="I18" s="2">
        <f t="shared" si="2"/>
        <v>4.591774807899561E-41</v>
      </c>
      <c r="J18" s="2">
        <f t="shared" si="2"/>
        <v>4.591774807899561E-41</v>
      </c>
    </row>
    <row r="19" spans="3:10" ht="12.75">
      <c r="C19" s="2">
        <f>(C14-$C$17)^2</f>
        <v>4.591774807899561E-41</v>
      </c>
      <c r="D19" s="2">
        <f aca="true" t="shared" si="3" ref="D19:J19">(D14-$C$17)^2</f>
        <v>4.591774807899561E-41</v>
      </c>
      <c r="E19" s="2">
        <f t="shared" si="3"/>
        <v>1.8367099231598242E-40</v>
      </c>
      <c r="F19" s="2">
        <f t="shared" si="3"/>
        <v>0</v>
      </c>
      <c r="G19" s="2">
        <f t="shared" si="3"/>
        <v>9.999999999999998E-11</v>
      </c>
      <c r="H19" s="2">
        <f t="shared" si="3"/>
        <v>1.0000000000000025E-10</v>
      </c>
      <c r="I19" s="2">
        <f t="shared" si="3"/>
        <v>4.591774807899561E-41</v>
      </c>
      <c r="J19" s="2">
        <f t="shared" si="3"/>
        <v>4.591774807899561E-41</v>
      </c>
    </row>
    <row r="20" spans="3:10" ht="12.75">
      <c r="C20" s="2">
        <f aca="true" t="shared" si="4" ref="C20:J20">(C15-$C$17)^2</f>
        <v>4.591774807899561E-41</v>
      </c>
      <c r="D20" s="2">
        <f t="shared" si="4"/>
        <v>4.591774807899561E-41</v>
      </c>
      <c r="E20" s="2">
        <f t="shared" si="4"/>
        <v>1.8367099231598242E-40</v>
      </c>
      <c r="F20" s="2">
        <f t="shared" si="4"/>
        <v>0</v>
      </c>
      <c r="G20" s="2">
        <f t="shared" si="4"/>
        <v>9.999999999999998E-11</v>
      </c>
      <c r="H20" s="2">
        <f t="shared" si="4"/>
        <v>1.0000000000000025E-10</v>
      </c>
      <c r="I20" s="2">
        <f t="shared" si="4"/>
        <v>4.591774807899561E-41</v>
      </c>
      <c r="J20" s="2">
        <f t="shared" si="4"/>
        <v>4.591774807899561E-41</v>
      </c>
    </row>
    <row r="21" spans="3:10" ht="12.75">
      <c r="C21" s="2">
        <f aca="true" t="shared" si="5" ref="C21:J21">(C16-$C$17)^2</f>
        <v>4.591774807899561E-41</v>
      </c>
      <c r="D21" s="2">
        <f t="shared" si="5"/>
        <v>4.591774807899561E-41</v>
      </c>
      <c r="E21" s="2">
        <f t="shared" si="5"/>
        <v>1.8367099231598242E-40</v>
      </c>
      <c r="F21" s="2">
        <f t="shared" si="5"/>
        <v>0</v>
      </c>
      <c r="G21" s="2">
        <f t="shared" si="5"/>
        <v>9.999999999999998E-11</v>
      </c>
      <c r="H21" s="2">
        <f t="shared" si="5"/>
        <v>1.0000000000000025E-10</v>
      </c>
      <c r="I21" s="2">
        <f t="shared" si="5"/>
        <v>4.591774807899561E-41</v>
      </c>
      <c r="J21" s="2">
        <f t="shared" si="5"/>
        <v>4.591774807899561E-41</v>
      </c>
    </row>
    <row r="22" spans="1:5" ht="12.75">
      <c r="A22" s="2" t="s">
        <v>15</v>
      </c>
      <c r="E22" s="4">
        <f>6*D4/D5/D6^2*C8/C17/1000000000</f>
        <v>212.1081081081082</v>
      </c>
    </row>
    <row r="23" spans="1:5" ht="12.75">
      <c r="A23" s="2" t="s">
        <v>14</v>
      </c>
      <c r="E23" s="2">
        <f>SQRT(SUM(C18:J21)/32)</f>
        <v>5.000000000000003E-06</v>
      </c>
    </row>
    <row r="24" spans="1:5" ht="12.75">
      <c r="A24" s="2" t="s">
        <v>16</v>
      </c>
      <c r="E24" s="4">
        <f>6*D4/D5/D6^2*C8/C17^2*E23/1000000000</f>
        <v>28.66325785244708</v>
      </c>
    </row>
    <row r="25" spans="1:5" ht="12.75">
      <c r="A25" s="2" t="s">
        <v>17</v>
      </c>
      <c r="E25" s="4">
        <f>2.042*E24/SQRT(32)</f>
        <v>10.346805831164763</v>
      </c>
    </row>
    <row r="26" spans="1:12" ht="12.75">
      <c r="A26" s="2" t="s">
        <v>18</v>
      </c>
      <c r="H26" s="5">
        <f>E22-E25</f>
        <v>201.76130227694344</v>
      </c>
      <c r="I26" s="5">
        <f>E22+E25</f>
        <v>222.45491393927298</v>
      </c>
      <c r="J26" s="2" t="s">
        <v>19</v>
      </c>
      <c r="K26" s="5">
        <f>E22</f>
        <v>212.1081081081082</v>
      </c>
      <c r="L26" s="2" t="s">
        <v>20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2010-01-18T17:41:43Z</dcterms:created>
  <dcterms:modified xsi:type="dcterms:W3CDTF">2010-01-25T23:08:34Z</dcterms:modified>
  <cp:category/>
  <cp:version/>
  <cp:contentType/>
  <cp:contentStatus/>
</cp:coreProperties>
</file>