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8700" activeTab="0"/>
  </bookViews>
  <sheets>
    <sheet name="Arkusz1" sheetId="1" r:id="rId1"/>
    <sheet name="Arkusz2" sheetId="2" r:id="rId2"/>
    <sheet name="Arkusz3" sheetId="3" r:id="rId3"/>
  </sheets>
  <definedNames>
    <definedName name="E">'Arkusz1'!$F$4</definedName>
    <definedName name="l">'Arkusz1'!$B$4</definedName>
    <definedName name="n">'Arkusz1'!$E$4</definedName>
    <definedName name="P">'Arkusz1'!$A$4</definedName>
    <definedName name="Re">'Arkusz1'!$D$4</definedName>
    <definedName name="Rh">'Arkusz1'!$C$4</definedName>
  </definedNames>
  <calcPr fullCalcOnLoad="1"/>
</workbook>
</file>

<file path=xl/sharedStrings.xml><?xml version="1.0" encoding="utf-8"?>
<sst xmlns="http://schemas.openxmlformats.org/spreadsheetml/2006/main" count="21" uniqueCount="21">
  <si>
    <t>Projekt: stateczność pręta prostego</t>
  </si>
  <si>
    <t>P [kN]</t>
  </si>
  <si>
    <t>l [m]</t>
  </si>
  <si>
    <t>Rh [MPa]</t>
  </si>
  <si>
    <t>Re [MPa]</t>
  </si>
  <si>
    <t>E {GPa]</t>
  </si>
  <si>
    <t>n</t>
  </si>
  <si>
    <t>przyjęty wymiar przekroju:</t>
  </si>
  <si>
    <t xml:space="preserve">a [m] = </t>
  </si>
  <si>
    <t>smukłość graniczna</t>
  </si>
  <si>
    <r>
      <t>l</t>
    </r>
    <r>
      <rPr>
        <sz val="10"/>
        <rFont val="Times New Roman"/>
        <family val="1"/>
      </rPr>
      <t>gr =</t>
    </r>
  </si>
  <si>
    <t>długość wyboczeniowa, lw [m]</t>
  </si>
  <si>
    <t>min.promień bezwł. [m]</t>
  </si>
  <si>
    <r>
      <t xml:space="preserve">smukłość </t>
    </r>
    <r>
      <rPr>
        <sz val="10"/>
        <rFont val="Symbol"/>
        <family val="1"/>
      </rPr>
      <t>l</t>
    </r>
  </si>
  <si>
    <t>siła krytyczna, [kN]</t>
  </si>
  <si>
    <t>zakres</t>
  </si>
  <si>
    <t>nośność pręta, [kN]</t>
  </si>
  <si>
    <t>pole przekroju</t>
  </si>
  <si>
    <t>A [m^2]</t>
  </si>
  <si>
    <t>min.moment bezwł. [m^4]</t>
  </si>
  <si>
    <t>I [m^4]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</si>
</sst>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5">
    <font>
      <sz val="10"/>
      <name val="Times New Roman"/>
      <family val="0"/>
    </font>
    <font>
      <sz val="24"/>
      <name val="Times New Roman"/>
      <family val="0"/>
    </font>
    <font>
      <sz val="8"/>
      <name val="Times New Roman"/>
      <family val="0"/>
    </font>
    <font>
      <sz val="10"/>
      <name val="Symbol"/>
      <family val="1"/>
    </font>
    <font>
      <sz val="10"/>
      <color indexed="10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168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D12" sqref="D12"/>
    </sheetView>
  </sheetViews>
  <sheetFormatPr defaultColWidth="9.33203125" defaultRowHeight="12.75"/>
  <cols>
    <col min="4" max="4" width="9" style="0" customWidth="1"/>
  </cols>
  <sheetData>
    <row r="1" s="1" customFormat="1" ht="30.75">
      <c r="A1" s="1" t="s">
        <v>0</v>
      </c>
    </row>
    <row r="3" spans="1:6" ht="12.75">
      <c r="A3" t="s">
        <v>1</v>
      </c>
      <c r="B3" t="s">
        <v>2</v>
      </c>
      <c r="C3" t="s">
        <v>3</v>
      </c>
      <c r="D3" t="s">
        <v>4</v>
      </c>
      <c r="E3" t="s">
        <v>6</v>
      </c>
      <c r="F3" t="s">
        <v>5</v>
      </c>
    </row>
    <row r="4" spans="1:6" ht="12.75">
      <c r="A4" s="2">
        <v>60</v>
      </c>
      <c r="B4" s="2">
        <v>1</v>
      </c>
      <c r="C4" s="2">
        <v>200</v>
      </c>
      <c r="D4" s="2">
        <v>215</v>
      </c>
      <c r="E4" s="2">
        <v>2</v>
      </c>
      <c r="F4" s="3">
        <v>210</v>
      </c>
    </row>
    <row r="6" spans="1:5" ht="12.75">
      <c r="A6" t="s">
        <v>7</v>
      </c>
      <c r="D6" t="s">
        <v>8</v>
      </c>
      <c r="E6" s="2">
        <v>0.021</v>
      </c>
    </row>
    <row r="7" spans="1:7" ht="12.75">
      <c r="A7" s="4" t="s">
        <v>17</v>
      </c>
      <c r="B7" s="4"/>
      <c r="C7" s="4"/>
      <c r="D7" s="4" t="s">
        <v>18</v>
      </c>
      <c r="E7" s="5">
        <f>2*E6^2</f>
        <v>0.0008820000000000001</v>
      </c>
      <c r="F7" s="4"/>
      <c r="G7" s="4"/>
    </row>
    <row r="8" spans="1:7" ht="12.75">
      <c r="A8" s="4" t="s">
        <v>19</v>
      </c>
      <c r="B8" s="4"/>
      <c r="C8" s="4"/>
      <c r="D8" s="4" t="s">
        <v>20</v>
      </c>
      <c r="E8" s="5">
        <f>E6^4/6</f>
        <v>3.241350000000001E-08</v>
      </c>
      <c r="F8" s="4"/>
      <c r="G8" s="4"/>
    </row>
    <row r="9" spans="1:7" ht="12.75">
      <c r="A9" s="4"/>
      <c r="B9" s="4"/>
      <c r="C9" s="4"/>
      <c r="D9" s="4"/>
      <c r="E9" s="4"/>
      <c r="F9" s="4"/>
      <c r="G9" s="4"/>
    </row>
    <row r="10" spans="1:7" ht="12.75">
      <c r="A10" s="4" t="s">
        <v>9</v>
      </c>
      <c r="B10" s="4"/>
      <c r="C10" s="6" t="s">
        <v>10</v>
      </c>
      <c r="D10" s="7">
        <f>PI()*SQRT(E/Rh*1000)</f>
        <v>101.79923683969258</v>
      </c>
      <c r="E10" s="4"/>
      <c r="F10" s="4"/>
      <c r="G10" s="4"/>
    </row>
    <row r="11" spans="1:7" ht="12.75">
      <c r="A11" s="4" t="s">
        <v>11</v>
      </c>
      <c r="B11" s="4"/>
      <c r="C11" s="4"/>
      <c r="D11" s="4">
        <f>l*0.699</f>
        <v>0.699</v>
      </c>
      <c r="E11" s="4"/>
      <c r="F11" s="4"/>
      <c r="G11" s="4"/>
    </row>
    <row r="12" spans="1:7" ht="12.75">
      <c r="A12" s="4" t="s">
        <v>12</v>
      </c>
      <c r="B12" s="4"/>
      <c r="C12" s="4"/>
      <c r="D12" s="4">
        <f>SQRT(E8/E7)</f>
        <v>0.006062177826491071</v>
      </c>
      <c r="E12" s="4"/>
      <c r="F12" s="4"/>
      <c r="G12" s="4"/>
    </row>
    <row r="13" spans="1:7" ht="12.75">
      <c r="A13" s="4" t="s">
        <v>13</v>
      </c>
      <c r="B13" s="4"/>
      <c r="C13" s="4"/>
      <c r="D13" s="4">
        <f>D11/D12</f>
        <v>115.30509661815667</v>
      </c>
      <c r="E13" s="4"/>
      <c r="F13" s="4"/>
      <c r="G13" s="4"/>
    </row>
    <row r="14" spans="1:7" ht="12.75">
      <c r="A14" s="4"/>
      <c r="B14" s="4"/>
      <c r="C14" s="4"/>
      <c r="D14" s="4"/>
      <c r="E14" s="4"/>
      <c r="F14" s="4"/>
      <c r="G14" s="4"/>
    </row>
    <row r="15" spans="2:7" ht="12.75">
      <c r="B15" s="4"/>
      <c r="C15" s="4"/>
      <c r="D15" s="4">
        <f>n*P</f>
        <v>120</v>
      </c>
      <c r="E15" s="4"/>
      <c r="F15" s="4"/>
      <c r="G15" s="4"/>
    </row>
    <row r="16" spans="3:7" ht="12.75">
      <c r="C16" s="4"/>
      <c r="D16" s="4"/>
      <c r="E16" s="4"/>
      <c r="F16" s="4"/>
      <c r="G16" s="4"/>
    </row>
    <row r="17" spans="1:7" ht="12.75">
      <c r="A17" s="4" t="s">
        <v>14</v>
      </c>
      <c r="B17" s="4"/>
      <c r="C17" s="4"/>
      <c r="D17" s="9">
        <f>PI()^2*E*1000000*E8/D11^2</f>
        <v>137.49617514800235</v>
      </c>
      <c r="E17" s="9">
        <f>E7*(Re-(Re-Rh)/D10*D13)*1000</f>
        <v>174.64475575243793</v>
      </c>
      <c r="F17" s="4"/>
      <c r="G17" s="4"/>
    </row>
    <row r="18" spans="1:7" ht="12.75">
      <c r="A18" s="4" t="s">
        <v>15</v>
      </c>
      <c r="B18" s="4" t="str">
        <f>IF(D13&gt;=D10,"sprężysty","niesprężysty")</f>
        <v>sprężysty</v>
      </c>
      <c r="C18" s="4"/>
      <c r="D18" s="4"/>
      <c r="E18" s="4"/>
      <c r="F18" s="4"/>
      <c r="G18" s="4"/>
    </row>
    <row r="19" spans="1:7" ht="12.75">
      <c r="A19" s="4" t="s">
        <v>16</v>
      </c>
      <c r="B19" s="4"/>
      <c r="C19" s="4"/>
      <c r="D19" s="9">
        <f>IF(D13&gt;=D10,D17/n,E17/n)</f>
        <v>68.74808757400118</v>
      </c>
      <c r="E19" s="4"/>
      <c r="F19" s="8" t="str">
        <f>IF(D19&gt;=P,"OK","niespełniony")</f>
        <v>OK</v>
      </c>
      <c r="G19" s="4"/>
    </row>
  </sheetData>
  <sheetProtection password="8D88" sheet="1" objects="1" scenarios="1"/>
  <printOptions/>
  <pageMargins left="0.75" right="0.75" top="1" bottom="1" header="0.5" footer="0.5"/>
  <pageSetup horizontalDpi="600" verticalDpi="600" orientation="portrait" paperSize="9" r:id="rId3"/>
  <ignoredErrors>
    <ignoredError sqref="E7:E8" unlockedFormula="1"/>
  </ignoredErrors>
  <legacyDrawing r:id="rId2"/>
  <oleObjects>
    <oleObject progId="MSDraw.Drawing.8.2" shapeId="149942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Politechnika Krakowska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Zaborski</dc:creator>
  <cp:keywords/>
  <dc:description/>
  <cp:lastModifiedBy>Adam Zaborski</cp:lastModifiedBy>
  <dcterms:created xsi:type="dcterms:W3CDTF">2008-05-17T23:33:23Z</dcterms:created>
  <dcterms:modified xsi:type="dcterms:W3CDTF">2010-01-17T22:36:16Z</dcterms:modified>
  <cp:category/>
  <cp:version/>
  <cp:contentType/>
  <cp:contentStatus/>
</cp:coreProperties>
</file>