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210" activeTab="0"/>
  </bookViews>
  <sheets>
    <sheet name="Arkusz1" sheetId="1" r:id="rId1"/>
  </sheets>
  <definedNames>
    <definedName name="E">'Arkusz1'!$D$4</definedName>
    <definedName name="M_0">'Arkusz1'!$C$4</definedName>
    <definedName name="P">'Arkusz1'!$B$4</definedName>
    <definedName name="q">'Arkusz1'!$A$4</definedName>
  </definedNames>
  <calcPr fullCalcOnLoad="1"/>
</workbook>
</file>

<file path=xl/sharedStrings.xml><?xml version="1.0" encoding="utf-8"?>
<sst xmlns="http://schemas.openxmlformats.org/spreadsheetml/2006/main" count="32" uniqueCount="31">
  <si>
    <t>Mo [kNm]</t>
  </si>
  <si>
    <t>P [kN]</t>
  </si>
  <si>
    <t>q [kN/m]</t>
  </si>
  <si>
    <t>E [GPa]</t>
  </si>
  <si>
    <t>reakcje</t>
  </si>
  <si>
    <t>R1</t>
  </si>
  <si>
    <t>R2</t>
  </si>
  <si>
    <t>R3</t>
  </si>
  <si>
    <t>przegub</t>
  </si>
  <si>
    <t>spr_Sy</t>
  </si>
  <si>
    <t>I1</t>
  </si>
  <si>
    <t>I2</t>
  </si>
  <si>
    <t>Metoda Mohra</t>
  </si>
  <si>
    <t>belka fikcyjna z obciążeniem fikcyjnym</t>
  </si>
  <si>
    <t>W_1</t>
  </si>
  <si>
    <t>W_2</t>
  </si>
  <si>
    <t>R_1</t>
  </si>
  <si>
    <t>R_2</t>
  </si>
  <si>
    <t>W_3</t>
  </si>
  <si>
    <t>W_4</t>
  </si>
  <si>
    <t>R_3</t>
  </si>
  <si>
    <t>R_4</t>
  </si>
  <si>
    <t>W_5</t>
  </si>
  <si>
    <t>R_5</t>
  </si>
  <si>
    <t>M_u</t>
  </si>
  <si>
    <t>przegub:</t>
  </si>
  <si>
    <t>M_f=</t>
  </si>
  <si>
    <t>Q_lewa</t>
  </si>
  <si>
    <t>Q_prawa</t>
  </si>
  <si>
    <t>koniec belki:</t>
  </si>
  <si>
    <t>Q=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</si>
</sst>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0"/>
  </numFmts>
  <fonts count="4">
    <font>
      <sz val="10"/>
      <name val="Times New Roman"/>
      <family val="0"/>
    </font>
    <font>
      <sz val="2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1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9" fontId="0" fillId="3" borderId="0" xfId="0" applyNumberFormat="1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8.5" style="0" customWidth="1"/>
    <col min="2" max="2" width="9.66015625" style="0" bestFit="1" customWidth="1"/>
    <col min="6" max="6" width="9.33203125" style="0" bestFit="1" customWidth="1"/>
  </cols>
  <sheetData>
    <row r="1" ht="30.75">
      <c r="A1" s="1" t="s">
        <v>12</v>
      </c>
    </row>
    <row r="3" spans="1:7" ht="12.75">
      <c r="A3" s="2" t="s">
        <v>2</v>
      </c>
      <c r="B3" s="2" t="s">
        <v>1</v>
      </c>
      <c r="C3" s="2" t="s">
        <v>0</v>
      </c>
      <c r="D3" s="2" t="s">
        <v>3</v>
      </c>
      <c r="F3" s="2" t="s">
        <v>10</v>
      </c>
      <c r="G3" s="2" t="s">
        <v>11</v>
      </c>
    </row>
    <row r="4" spans="1:7" ht="12.75">
      <c r="A4" s="4">
        <v>25</v>
      </c>
      <c r="B4" s="4">
        <v>30</v>
      </c>
      <c r="C4" s="4">
        <v>40</v>
      </c>
      <c r="D4">
        <v>210</v>
      </c>
      <c r="F4" s="3">
        <v>0.000269</v>
      </c>
      <c r="G4" s="3">
        <v>0.00023738</v>
      </c>
    </row>
    <row r="5" ht="12.75">
      <c r="A5" t="s">
        <v>4</v>
      </c>
    </row>
    <row r="6" spans="1:16" ht="12.75">
      <c r="A6" s="6" t="s">
        <v>5</v>
      </c>
      <c r="B6" s="6" t="s">
        <v>6</v>
      </c>
      <c r="C6" s="6" t="s">
        <v>8</v>
      </c>
      <c r="D6" s="6" t="s">
        <v>7</v>
      </c>
      <c r="E6" s="6"/>
      <c r="F6" s="6" t="s">
        <v>9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5">
        <f>(q*4.58^2/2-C7*1.2)/4.58</f>
        <v>53.58187772925765</v>
      </c>
      <c r="B7" s="5">
        <f>(C7*(4.58+1.2)+q*4.58^2/2)/4.58</f>
        <v>74.91812227074237</v>
      </c>
      <c r="C7" s="5">
        <f>P-M_0/2.5</f>
        <v>14</v>
      </c>
      <c r="D7" s="5">
        <f>M_0/2.5</f>
        <v>16</v>
      </c>
      <c r="E7" s="6"/>
      <c r="F7" s="7">
        <f>A7+B7+D7-q*4.58-P</f>
        <v>2.842170943040401E-14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6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6"/>
      <c r="B10" s="6"/>
      <c r="C10" s="6"/>
      <c r="D10" s="6"/>
      <c r="E10" s="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6"/>
      <c r="C11" s="6"/>
      <c r="D11" s="6"/>
      <c r="E11" s="6"/>
      <c r="F11" s="6"/>
      <c r="G11" s="6" t="s">
        <v>14</v>
      </c>
      <c r="H11" s="11">
        <f>2/3*q*1000*4.58^3/8/E/1000000000/F4</f>
        <v>0.0035431017289195726</v>
      </c>
      <c r="I11" s="6"/>
      <c r="J11" s="6"/>
      <c r="K11" s="6"/>
      <c r="L11" s="6"/>
      <c r="M11" s="6"/>
      <c r="N11" s="6"/>
      <c r="O11" s="6"/>
      <c r="P11" s="6"/>
    </row>
    <row r="12" spans="1:16" ht="12.75">
      <c r="A12" s="6"/>
      <c r="B12" s="6"/>
      <c r="C12" s="6"/>
      <c r="D12" s="6"/>
      <c r="E12" s="9"/>
      <c r="F12" s="6"/>
      <c r="G12" s="6" t="s">
        <v>15</v>
      </c>
      <c r="H12" s="11">
        <f>0.5*C7*1000*1.2*4.58/E/1000000000/F4</f>
        <v>0.0006810408921933087</v>
      </c>
      <c r="I12" s="6"/>
      <c r="J12" s="6"/>
      <c r="K12" s="9"/>
      <c r="L12" s="6"/>
      <c r="M12" s="6"/>
      <c r="N12" s="6"/>
      <c r="O12" s="6"/>
      <c r="P12" s="6"/>
    </row>
    <row r="13" spans="1:1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6"/>
      <c r="B14" s="6"/>
      <c r="C14" s="6"/>
      <c r="D14" s="6"/>
      <c r="E14" s="6"/>
      <c r="F14" s="6"/>
      <c r="G14" s="6" t="s">
        <v>16</v>
      </c>
      <c r="H14" s="6">
        <f>(H11*0.5*4.58-H12*4.58/3)/4.58</f>
        <v>0.0015445372337286832</v>
      </c>
      <c r="I14" s="6"/>
      <c r="J14" s="6"/>
      <c r="K14" s="6"/>
      <c r="L14" s="6"/>
      <c r="M14" s="6"/>
      <c r="N14" s="6"/>
      <c r="O14" s="6"/>
      <c r="P14" s="6"/>
    </row>
    <row r="15" spans="1:16" ht="12.75">
      <c r="A15" s="6"/>
      <c r="B15" s="8"/>
      <c r="C15" s="6"/>
      <c r="D15" s="6"/>
      <c r="E15" s="6"/>
      <c r="F15" s="6"/>
      <c r="G15" s="6" t="s">
        <v>17</v>
      </c>
      <c r="H15" s="6">
        <f>(H11*2.29-H12*2/3*4.58)/4.58</f>
        <v>0.0013175236029975804</v>
      </c>
      <c r="I15" s="6"/>
      <c r="J15" s="6"/>
      <c r="K15" s="6" t="s">
        <v>18</v>
      </c>
      <c r="L15" s="11">
        <f>0.5*C7*1000*1.2*1.2/E/1000000000/F4</f>
        <v>0.0001784386617100372</v>
      </c>
      <c r="M15" s="6"/>
      <c r="N15" s="6"/>
      <c r="O15" s="6"/>
      <c r="P15" s="6"/>
    </row>
    <row r="16" spans="1:16" ht="12.75">
      <c r="A16" s="6"/>
      <c r="B16" s="6"/>
      <c r="C16" s="6"/>
      <c r="D16" s="10"/>
      <c r="E16" s="10"/>
      <c r="F16" s="10"/>
      <c r="G16" s="10"/>
      <c r="H16" s="10"/>
      <c r="I16" s="10"/>
      <c r="J16" s="10"/>
      <c r="K16" s="10" t="s">
        <v>19</v>
      </c>
      <c r="L16" s="11">
        <f>0.5*(P-C7)*1000*2.5^2/E/1000000000/G4</f>
        <v>0.0010030130512058224</v>
      </c>
      <c r="M16" s="6"/>
      <c r="N16" s="6"/>
      <c r="O16" s="6"/>
      <c r="P16" s="6"/>
    </row>
    <row r="17" spans="1:16" ht="12.75">
      <c r="A17" s="6"/>
      <c r="B17" s="8"/>
      <c r="C17" s="6"/>
      <c r="D17" s="10"/>
      <c r="E17" s="9"/>
      <c r="F17" s="10"/>
      <c r="G17" s="10"/>
      <c r="H17" s="10"/>
      <c r="I17" s="10"/>
      <c r="J17" s="10"/>
      <c r="K17" s="9" t="s">
        <v>20</v>
      </c>
      <c r="L17" s="11">
        <f>(H15*3.7-L15*3.3-L16*2.5/3)/2.5</f>
        <v>0.001380058215243896</v>
      </c>
      <c r="M17" s="6"/>
      <c r="N17" s="6"/>
      <c r="O17" s="6"/>
      <c r="P17" s="6"/>
    </row>
    <row r="18" spans="1:16" ht="12.75">
      <c r="A18" s="6"/>
      <c r="B18" s="6"/>
      <c r="C18" s="6"/>
      <c r="D18" s="10"/>
      <c r="E18" s="10"/>
      <c r="F18" s="10"/>
      <c r="G18" s="10"/>
      <c r="H18" s="10"/>
      <c r="I18" s="10"/>
      <c r="J18" s="10"/>
      <c r="K18" s="10" t="s">
        <v>21</v>
      </c>
      <c r="L18" s="11">
        <f>(-H15*1.2+L15*0.8-L16*2/3*2.5)/2.5</f>
        <v>-0.001243986325162175</v>
      </c>
      <c r="M18" s="6"/>
      <c r="N18" s="6"/>
      <c r="O18" s="6"/>
      <c r="P18" s="6"/>
    </row>
    <row r="19" spans="1:16" ht="12.75">
      <c r="A19" s="6"/>
      <c r="B19" s="6"/>
      <c r="C19" s="6"/>
      <c r="D19" s="10"/>
      <c r="E19" s="9"/>
      <c r="F19" s="10"/>
      <c r="G19" s="10"/>
      <c r="H19" s="10"/>
      <c r="I19" s="10"/>
      <c r="J19" s="10"/>
      <c r="K19" s="9"/>
      <c r="L19" s="10"/>
      <c r="M19" s="6"/>
      <c r="N19" s="6"/>
      <c r="O19" s="6"/>
      <c r="P19" s="6"/>
    </row>
    <row r="20" spans="1:16" ht="12.75">
      <c r="A20" s="6"/>
      <c r="B20" s="6"/>
      <c r="C20" s="6"/>
      <c r="D20" s="10"/>
      <c r="E20" s="10"/>
      <c r="F20" s="10"/>
      <c r="G20" s="10"/>
      <c r="H20" s="10"/>
      <c r="I20" s="10"/>
      <c r="J20" s="10"/>
      <c r="K20" s="10"/>
      <c r="L20" s="10"/>
      <c r="M20" s="6"/>
      <c r="N20" s="6"/>
      <c r="O20" s="6"/>
      <c r="P20" s="6"/>
    </row>
    <row r="21" spans="1:16" ht="12.75">
      <c r="A21" s="6"/>
      <c r="B21" s="6"/>
      <c r="C21" s="6"/>
      <c r="D21" s="10"/>
      <c r="E21" s="10"/>
      <c r="F21" s="10"/>
      <c r="G21" s="10"/>
      <c r="H21" s="10"/>
      <c r="I21" s="10"/>
      <c r="J21" s="10"/>
      <c r="K21" s="10"/>
      <c r="L21" s="10"/>
      <c r="M21" s="6" t="s">
        <v>22</v>
      </c>
      <c r="N21" s="11">
        <f>M_0*1000*2.5/E/1000000000/G4</f>
        <v>0.002006026102411645</v>
      </c>
      <c r="O21" s="6"/>
      <c r="P21" s="6"/>
    </row>
    <row r="22" spans="1:16" ht="12.75">
      <c r="A22" s="6"/>
      <c r="B22" s="6"/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6" t="s">
        <v>23</v>
      </c>
      <c r="N22" s="11">
        <f>L18-N21</f>
        <v>-0.00325001242757382</v>
      </c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 t="s">
        <v>24</v>
      </c>
      <c r="N23" s="11">
        <f>-L18*2.5+N21*1.25</f>
        <v>0.0056174984409199935</v>
      </c>
      <c r="O23" s="6"/>
      <c r="P23" s="6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6"/>
      <c r="B28" s="6"/>
      <c r="C28" s="6"/>
      <c r="D28" s="6" t="s">
        <v>25</v>
      </c>
      <c r="E28" s="6" t="s">
        <v>26</v>
      </c>
      <c r="F28" s="11">
        <f>-H15*1.2+L15*0.8</f>
        <v>-0.0014382773942290667</v>
      </c>
      <c r="G28" s="6"/>
      <c r="H28" s="6"/>
      <c r="I28" s="6"/>
      <c r="J28" s="6"/>
      <c r="K28" s="6"/>
      <c r="L28" s="6"/>
      <c r="M28" s="6" t="s">
        <v>29</v>
      </c>
      <c r="N28" s="6"/>
      <c r="O28" s="6" t="s">
        <v>26</v>
      </c>
      <c r="P28" s="11">
        <f>-L18*2.5+N21*1.25</f>
        <v>0.0056174984409199935</v>
      </c>
    </row>
    <row r="29" spans="1:16" ht="12.75">
      <c r="A29" s="6"/>
      <c r="B29" s="6"/>
      <c r="C29" s="6"/>
      <c r="D29" s="6"/>
      <c r="E29" s="6" t="s">
        <v>27</v>
      </c>
      <c r="F29" s="11">
        <f>-H15+L15</f>
        <v>-0.0011390849412875432</v>
      </c>
      <c r="G29" s="6"/>
      <c r="H29" s="6"/>
      <c r="I29" s="6"/>
      <c r="J29" s="6"/>
      <c r="K29" s="6"/>
      <c r="L29" s="6"/>
      <c r="M29" s="6"/>
      <c r="N29" s="6"/>
      <c r="O29" s="6" t="s">
        <v>30</v>
      </c>
      <c r="P29" s="11">
        <f>-N22</f>
        <v>0.00325001242757382</v>
      </c>
    </row>
    <row r="30" spans="1:16" ht="12.75">
      <c r="A30" s="6"/>
      <c r="B30" s="6"/>
      <c r="C30" s="6"/>
      <c r="D30" s="6"/>
      <c r="E30" s="6" t="s">
        <v>28</v>
      </c>
      <c r="F30" s="11">
        <f>F29+L17</f>
        <v>0.00024097327395635284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43" spans="1:2" ht="12.75">
      <c r="A43" s="6"/>
      <c r="B43" s="8"/>
    </row>
    <row r="44" spans="1:2" ht="12.75">
      <c r="A44" s="6"/>
      <c r="B44" s="8"/>
    </row>
    <row r="45" spans="1:2" ht="12.75">
      <c r="A45" s="6"/>
      <c r="B45" s="8"/>
    </row>
    <row r="46" spans="1:2" ht="12.75">
      <c r="A46" s="6"/>
      <c r="B46" s="8"/>
    </row>
    <row r="47" spans="1:2" ht="12.75">
      <c r="A47" s="6"/>
      <c r="B47" s="8"/>
    </row>
    <row r="48" spans="1:2" ht="12.75">
      <c r="A48" s="6"/>
      <c r="B48" s="8"/>
    </row>
    <row r="49" spans="1:2" ht="12.75">
      <c r="A49" s="6"/>
      <c r="B49" s="8"/>
    </row>
    <row r="50" spans="1:2" ht="12.75">
      <c r="A50" s="6"/>
      <c r="B50" s="8"/>
    </row>
    <row r="51" spans="1:2" ht="12.75">
      <c r="A51" s="6"/>
      <c r="B51" s="8"/>
    </row>
    <row r="52" spans="1:2" ht="12.75">
      <c r="A52" s="6"/>
      <c r="B52" s="8"/>
    </row>
    <row r="53" spans="1:2" ht="12.75">
      <c r="A53" s="6"/>
      <c r="B53" s="8"/>
    </row>
    <row r="54" spans="1:2" ht="12.75">
      <c r="A54" s="6"/>
      <c r="B54" s="8"/>
    </row>
    <row r="55" spans="1:2" ht="12.75">
      <c r="A55" s="6"/>
      <c r="B55" s="8"/>
    </row>
    <row r="56" spans="1:2" ht="12.75">
      <c r="A56" s="6"/>
      <c r="B56" s="8"/>
    </row>
    <row r="57" spans="1:2" ht="12.75">
      <c r="A57" s="6"/>
      <c r="B57" s="8"/>
    </row>
    <row r="58" spans="1:2" ht="12.75">
      <c r="A58" s="6"/>
      <c r="B58" s="8"/>
    </row>
    <row r="59" spans="1:2" ht="12.75">
      <c r="A59" s="6"/>
      <c r="B59" s="8"/>
    </row>
    <row r="60" spans="1:2" ht="12.75">
      <c r="A60" s="6"/>
      <c r="B60" s="8"/>
    </row>
    <row r="61" spans="1:2" ht="12.75">
      <c r="A61" s="6"/>
      <c r="B61" s="8"/>
    </row>
    <row r="62" spans="1:2" ht="12.75">
      <c r="A62" s="6"/>
      <c r="B62" s="8"/>
    </row>
    <row r="63" spans="1:2" ht="12.75">
      <c r="A63" s="6"/>
      <c r="B63" s="8"/>
    </row>
    <row r="64" spans="1:2" ht="12.75">
      <c r="A64" s="6"/>
      <c r="B64" s="8"/>
    </row>
    <row r="65" spans="1:2" ht="12.75">
      <c r="A65" s="6"/>
      <c r="B65" s="8"/>
    </row>
    <row r="66" spans="1:2" ht="12.75">
      <c r="A66" s="6"/>
      <c r="B66" s="8"/>
    </row>
    <row r="67" spans="1:2" ht="12.75">
      <c r="A67" s="6"/>
      <c r="B67" s="8"/>
    </row>
    <row r="68" spans="1:2" ht="12.75">
      <c r="A68" s="6"/>
      <c r="B68" s="8"/>
    </row>
    <row r="69" spans="1:2" ht="12.75">
      <c r="A69" s="6"/>
      <c r="B69" s="8"/>
    </row>
    <row r="70" spans="1:2" ht="12.75">
      <c r="A70" s="6"/>
      <c r="B70" s="8"/>
    </row>
    <row r="71" spans="1:2" ht="12.75">
      <c r="A71" s="6"/>
      <c r="B71" s="8"/>
    </row>
    <row r="72" spans="1:2" ht="12.75">
      <c r="A72" s="6"/>
      <c r="B72" s="8"/>
    </row>
    <row r="73" spans="1:2" ht="12.75">
      <c r="A73" s="6"/>
      <c r="B73" s="8"/>
    </row>
    <row r="74" spans="1:2" ht="12.75">
      <c r="A74" s="6"/>
      <c r="B74" s="8"/>
    </row>
    <row r="75" spans="1:2" ht="12.75">
      <c r="A75" s="6"/>
      <c r="B75" s="8"/>
    </row>
    <row r="76" spans="1:2" ht="12.75">
      <c r="A76" s="6"/>
      <c r="B76" s="8"/>
    </row>
    <row r="77" spans="1:2" ht="12.75">
      <c r="A77" s="6"/>
      <c r="B77" s="8"/>
    </row>
    <row r="78" spans="1:2" ht="12.75">
      <c r="A78" s="6"/>
      <c r="B78" s="8"/>
    </row>
    <row r="79" spans="1:2" ht="12.75">
      <c r="A79" s="6"/>
      <c r="B79" s="8"/>
    </row>
    <row r="80" spans="1:2" ht="12.75">
      <c r="A80" s="6"/>
      <c r="B80" s="8"/>
    </row>
    <row r="81" spans="1:2" ht="12.75">
      <c r="A81" s="6"/>
      <c r="B81" s="8"/>
    </row>
    <row r="82" spans="1:2" ht="12.75">
      <c r="A82" s="6"/>
      <c r="B82" s="8"/>
    </row>
    <row r="83" spans="1:2" ht="12.75">
      <c r="A83" s="6"/>
      <c r="B83" s="8"/>
    </row>
    <row r="84" spans="1:2" ht="12.75">
      <c r="A84" s="6"/>
      <c r="B84" s="8"/>
    </row>
    <row r="85" spans="1:2" ht="12.75">
      <c r="A85" s="6"/>
      <c r="B85" s="8"/>
    </row>
    <row r="86" spans="1:2" ht="12.75">
      <c r="A86" s="6"/>
      <c r="B86" s="8"/>
    </row>
    <row r="87" spans="1:2" ht="12.75">
      <c r="A87" s="6"/>
      <c r="B87" s="8"/>
    </row>
    <row r="88" spans="1:2" ht="12.75">
      <c r="A88" s="6"/>
      <c r="B88" s="8"/>
    </row>
    <row r="89" spans="1:2" ht="12.75">
      <c r="A89" s="6"/>
      <c r="B89" s="8"/>
    </row>
    <row r="90" spans="1:2" ht="12.75">
      <c r="A90" s="6"/>
      <c r="B90" s="8"/>
    </row>
    <row r="91" spans="1:2" ht="12.75">
      <c r="A91" s="6"/>
      <c r="B91" s="8"/>
    </row>
    <row r="92" spans="1:2" ht="12.75">
      <c r="A92" s="6"/>
      <c r="B92" s="8"/>
    </row>
    <row r="93" spans="1:2" ht="12.75">
      <c r="A93" s="6"/>
      <c r="B93" s="8"/>
    </row>
    <row r="94" spans="1:2" ht="12.75">
      <c r="A94" s="6"/>
      <c r="B94" s="8"/>
    </row>
    <row r="95" spans="1:2" ht="12.75">
      <c r="A95" s="6"/>
      <c r="B95" s="8"/>
    </row>
    <row r="96" spans="1:2" ht="12.75">
      <c r="A96" s="6"/>
      <c r="B96" s="8"/>
    </row>
    <row r="97" spans="1:2" ht="12.75">
      <c r="A97" s="6"/>
      <c r="B97" s="8"/>
    </row>
    <row r="98" spans="1:2" ht="12.75">
      <c r="A98" s="6"/>
      <c r="B98" s="8"/>
    </row>
    <row r="99" spans="1:2" ht="12.75">
      <c r="A99" s="6"/>
      <c r="B99" s="8"/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6"/>
  <legacyDrawing r:id="rId5"/>
  <oleObjects>
    <oleObject progId="Word.Picture.8" shapeId="263753" r:id="rId1"/>
    <oleObject progId="Word.Picture.8" shapeId="648926" r:id="rId2"/>
    <oleObject progId="Word.Picture.8" shapeId="668312" r:id="rId3"/>
    <oleObject progId="Word.Picture.8" shapeId="69016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2008-04-21T16:45:42Z</dcterms:created>
  <dcterms:modified xsi:type="dcterms:W3CDTF">2008-04-22T01:03:12Z</dcterms:modified>
  <cp:category/>
  <cp:version/>
  <cp:contentType/>
  <cp:contentStatus/>
</cp:coreProperties>
</file>