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1" sheetId="1" r:id="rId1"/>
  </sheets>
  <definedNames>
    <definedName name="d">'Arkusz1'!$A$4</definedName>
    <definedName name="G">'Arkusz1'!$C$4</definedName>
    <definedName name="k_1">'Arkusz1'!$B$4</definedName>
    <definedName name="M_1">'Arkusz1'!$D$4</definedName>
    <definedName name="M_2">'Arkusz1'!$E$4</definedName>
  </definedNames>
  <calcPr fullCalcOnLoad="1"/>
</workbook>
</file>

<file path=xl/sharedStrings.xml><?xml version="1.0" encoding="utf-8"?>
<sst xmlns="http://schemas.openxmlformats.org/spreadsheetml/2006/main" count="15" uniqueCount="15">
  <si>
    <t>Skręcanie</t>
  </si>
  <si>
    <t>dane:</t>
  </si>
  <si>
    <t>k</t>
  </si>
  <si>
    <t>d [cm]</t>
  </si>
  <si>
    <t>G [GPa]</t>
  </si>
  <si>
    <t>M_1 [Nm]</t>
  </si>
  <si>
    <t>M_2 [Nm]</t>
  </si>
  <si>
    <t>J_1</t>
  </si>
  <si>
    <t>J_2</t>
  </si>
  <si>
    <t>momenty skręcające, przedziałami</t>
  </si>
  <si>
    <t>jednostkowy kąt skręcenia, przedziałami</t>
  </si>
  <si>
    <t>momenty reakcji [Nm]</t>
  </si>
  <si>
    <t>kąt skręcenia, wzgl. utwierdzenia</t>
  </si>
  <si>
    <t>biegunowe momenty bezwładności [m4]</t>
  </si>
  <si>
    <t>makymalne naprężenie styczne, [MPa]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</si>
</sst>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Times New Roman"/>
      <family val="0"/>
    </font>
    <font>
      <sz val="8"/>
      <name val="Times New Roman"/>
      <family val="0"/>
    </font>
    <font>
      <sz val="2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3" borderId="1" xfId="0" applyFill="1" applyBorder="1" applyAlignment="1" applyProtection="1">
      <alignment/>
      <protection hidden="1"/>
    </xf>
    <xf numFmtId="2" fontId="0" fillId="3" borderId="2" xfId="0" applyNumberFormat="1" applyFill="1" applyBorder="1" applyAlignment="1" applyProtection="1">
      <alignment/>
      <protection hidden="1"/>
    </xf>
    <xf numFmtId="2" fontId="0" fillId="3" borderId="3" xfId="0" applyNumberFormat="1" applyFill="1" applyBorder="1" applyAlignment="1" applyProtection="1">
      <alignment/>
      <protection hidden="1"/>
    </xf>
    <xf numFmtId="2" fontId="0" fillId="3" borderId="4" xfId="0" applyNumberForma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2" fontId="0" fillId="3" borderId="5" xfId="0" applyNumberFormat="1" applyFill="1" applyBorder="1" applyAlignment="1" applyProtection="1">
      <alignment horizontal="center"/>
      <protection hidden="1"/>
    </xf>
    <xf numFmtId="2" fontId="0" fillId="3" borderId="6" xfId="0" applyNumberFormat="1" applyFill="1" applyBorder="1" applyAlignment="1" applyProtection="1">
      <alignment horizontal="center"/>
      <protection hidden="1"/>
    </xf>
    <xf numFmtId="2" fontId="0" fillId="3" borderId="7" xfId="0" applyNumberForma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4" sqref="A4"/>
    </sheetView>
  </sheetViews>
  <sheetFormatPr defaultColWidth="9.33203125" defaultRowHeight="12.75"/>
  <cols>
    <col min="4" max="5" width="10.16015625" style="0" bestFit="1" customWidth="1"/>
    <col min="6" max="6" width="10.83203125" style="0" customWidth="1"/>
    <col min="7" max="7" width="11.83203125" style="0" bestFit="1" customWidth="1"/>
    <col min="8" max="8" width="10.16015625" style="0" customWidth="1"/>
    <col min="9" max="9" width="12.5" style="0" bestFit="1" customWidth="1"/>
  </cols>
  <sheetData>
    <row r="1" s="2" customFormat="1" ht="26.25">
      <c r="A1" s="2" t="s">
        <v>0</v>
      </c>
    </row>
    <row r="2" ht="12.75">
      <c r="A2" t="s">
        <v>1</v>
      </c>
    </row>
    <row r="3" spans="1:5" ht="12.75">
      <c r="A3" t="s">
        <v>3</v>
      </c>
      <c r="B3" t="s">
        <v>2</v>
      </c>
      <c r="C3" t="s">
        <v>4</v>
      </c>
      <c r="D3" t="s">
        <v>5</v>
      </c>
      <c r="E3" t="s">
        <v>6</v>
      </c>
    </row>
    <row r="4" spans="1:5" ht="12.75">
      <c r="A4" s="1">
        <v>4</v>
      </c>
      <c r="B4" s="1">
        <v>1.5</v>
      </c>
      <c r="C4" s="3">
        <v>85</v>
      </c>
      <c r="D4" s="1">
        <v>750</v>
      </c>
      <c r="E4" s="1">
        <v>400</v>
      </c>
    </row>
    <row r="5" ht="13.5" thickBot="1"/>
    <row r="6" spans="1:9" ht="13.5" thickBot="1">
      <c r="A6" t="s">
        <v>13</v>
      </c>
      <c r="E6" t="s">
        <v>7</v>
      </c>
      <c r="F6" s="4">
        <f>PI()*(k_1*d*0.01)^4/32</f>
        <v>1.272345024703866E-06</v>
      </c>
      <c r="H6" t="s">
        <v>8</v>
      </c>
      <c r="I6" s="4">
        <f>PI()*(d*0.01)^4/32</f>
        <v>2.5132741228718345E-07</v>
      </c>
    </row>
    <row r="7" spans="1:6" ht="13.5" thickBot="1">
      <c r="A7" t="s">
        <v>11</v>
      </c>
      <c r="E7" s="5">
        <f>(M_1*2/F6+M_1*4/I6-M_2*2/I6)/(3.5/F6+4/I6)</f>
        <v>532.1052631578948</v>
      </c>
      <c r="F7" s="6">
        <f>M_1-M_2-E7</f>
        <v>-182.1052631578948</v>
      </c>
    </row>
    <row r="8" spans="1:7" ht="13.5" thickBot="1">
      <c r="A8" t="s">
        <v>9</v>
      </c>
      <c r="E8" s="5">
        <f>E7</f>
        <v>532.1052631578948</v>
      </c>
      <c r="F8" s="7">
        <f>E7-M_1</f>
        <v>-217.8947368421052</v>
      </c>
      <c r="G8" s="6">
        <f>E7-M_1+M_2</f>
        <v>182.1052631578948</v>
      </c>
    </row>
    <row r="9" spans="1:8" ht="13.5" thickBot="1">
      <c r="A9" t="s">
        <v>10</v>
      </c>
      <c r="E9" s="8">
        <f>E8/G/1000000000/F6</f>
        <v>0.004920097770619768</v>
      </c>
      <c r="F9" s="9">
        <f>F8/G/1000000000/F6</f>
        <v>-0.002014758137523821</v>
      </c>
      <c r="G9" s="9">
        <f>F8/G/1000000000/I6</f>
        <v>-0.010199713071214343</v>
      </c>
      <c r="H9" s="10">
        <f>G8/G/1000000000/I6</f>
        <v>0.008524397880773344</v>
      </c>
    </row>
    <row r="10" spans="1:8" ht="13.5" thickBot="1">
      <c r="A10" t="s">
        <v>12</v>
      </c>
      <c r="E10" s="8">
        <f>E8/G/1000000000/F6*1.5</f>
        <v>0.0073801466559296515</v>
      </c>
      <c r="F10" s="9">
        <f>F8*2/G/1000000000/F6+E10</f>
        <v>0.0033506303808820094</v>
      </c>
      <c r="G10" s="9">
        <f>F8*2/G/1000000000/I6+F10</f>
        <v>-0.017048795761546675</v>
      </c>
      <c r="H10" s="10">
        <f>G8*2/G/1000000000/I6+G10</f>
        <v>0</v>
      </c>
    </row>
    <row r="11" spans="1:8" ht="13.5" thickBot="1">
      <c r="A11" t="s">
        <v>14</v>
      </c>
      <c r="E11" s="11">
        <f>E8/F6*k_1*d*0.01/2/1000000</f>
        <v>12.546249315080406</v>
      </c>
      <c r="F11" s="12">
        <f>F8/F6*k_1*d*0.01/2/1000000</f>
        <v>-5.137633250685743</v>
      </c>
      <c r="G11" s="12">
        <f>F8/I6*d*0.01/2/1000000</f>
        <v>-17.339512221064382</v>
      </c>
      <c r="H11" s="13">
        <f>G8/I6*d*0.01/2/1000000</f>
        <v>14.491476397314687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4929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2008-03-04T08:37:12Z</dcterms:created>
  <dcterms:modified xsi:type="dcterms:W3CDTF">2008-03-04T10:26:29Z</dcterms:modified>
  <cp:category/>
  <cp:version/>
  <cp:contentType/>
  <cp:contentStatus/>
</cp:coreProperties>
</file>